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120" windowWidth="12105" windowHeight="12330"/>
  </bookViews>
  <sheets>
    <sheet name="Ottoalueen verotusarvolaskelma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E15" i="1" l="1"/>
  <c r="B26" i="1"/>
  <c r="B28" i="1" s="1"/>
  <c r="B25" i="1"/>
  <c r="B9" i="1" l="1"/>
  <c r="B24" i="1" l="1"/>
  <c r="B10" i="1"/>
  <c r="B22" i="1" l="1"/>
</calcChain>
</file>

<file path=xl/sharedStrings.xml><?xml version="1.0" encoding="utf-8"?>
<sst xmlns="http://schemas.openxmlformats.org/spreadsheetml/2006/main" count="44" uniqueCount="34">
  <si>
    <t>euroa</t>
  </si>
  <si>
    <t>Arvo ottotoiminnan päätyttyä</t>
  </si>
  <si>
    <t>Myönnetty lupa</t>
  </si>
  <si>
    <t>Jäljellä</t>
  </si>
  <si>
    <t>Ottokulut verovuonna</t>
  </si>
  <si>
    <t>Myynti verovuonna</t>
  </si>
  <si>
    <t>Otettu verovuonna</t>
  </si>
  <si>
    <t>Korkoprosentti</t>
  </si>
  <si>
    <t xml:space="preserve">%, Arvostamislain (22.12.2005/1142) 31 § 1 mom.
</t>
  </si>
  <si>
    <t>Aiemmin otettu</t>
  </si>
  <si>
    <t>Kerroin</t>
  </si>
  <si>
    <t>Verotusarvo</t>
  </si>
  <si>
    <t>Myynnin aloittamisvuosi</t>
  </si>
  <si>
    <t>Asiakas:</t>
  </si>
  <si>
    <t>Kiinteistötunnus:</t>
  </si>
  <si>
    <t>Ottamatta 31.12.</t>
  </si>
  <si>
    <t>Maa-aineksen ottoalueen verotusarvon laskelma vuodelle</t>
  </si>
  <si>
    <t>Puhdas tulo verovuonna</t>
  </si>
  <si>
    <t>Pyöristetty arvo. Lopputulos laskettu pyöristämättömästä.</t>
  </si>
  <si>
    <t>Hankintahinta + perustamiskulut</t>
  </si>
  <si>
    <t>Ottokulut yhteensä</t>
  </si>
  <si>
    <t>Myynti yhteensä</t>
  </si>
  <si>
    <t>tonnia</t>
  </si>
  <si>
    <t>€/tn</t>
  </si>
  <si>
    <t>Ohje: Voit muokata keltaisella pohjalla olevia tietoja.</t>
  </si>
  <si>
    <t>Verovuosi = vuosi jonka lopun tietojen mukaan</t>
  </si>
  <si>
    <t>verotusarvo lasketaan. Esim. 2016 kiinteistövero</t>
  </si>
  <si>
    <t>määräytyy 2015 tietojen mukaan.</t>
  </si>
  <si>
    <t>syötä verotusarvon laskentahetki laatikkoon</t>
  </si>
  <si>
    <t>Lupa myönnetty</t>
  </si>
  <si>
    <t>Lupa päättyy</t>
  </si>
  <si>
    <t>päivää</t>
  </si>
  <si>
    <r>
      <t>x [(1+0,08 eli käytetty 8% korko)</t>
    </r>
    <r>
      <rPr>
        <vertAlign val="superscript"/>
        <sz val="8"/>
        <color theme="1"/>
        <rFont val="Arial"/>
        <family val="2"/>
      </rPr>
      <t>jäljellä oleva aika</t>
    </r>
    <r>
      <rPr>
        <sz val="8"/>
        <color theme="1"/>
        <rFont val="Arial"/>
        <family val="2"/>
      </rPr>
      <t xml:space="preserve"> – 1] / [0,08 x (1 + 0,08)</t>
    </r>
    <r>
      <rPr>
        <vertAlign val="superscript"/>
        <sz val="8"/>
        <color theme="1"/>
        <rFont val="Arial"/>
        <family val="2"/>
      </rPr>
      <t>jäljellä oleva aika</t>
    </r>
    <r>
      <rPr>
        <sz val="8"/>
        <color theme="1"/>
        <rFont val="Arial"/>
        <family val="2"/>
      </rPr>
      <t>] = verotusarvo</t>
    </r>
  </si>
  <si>
    <t xml:space="preserve">[Myyntihinta €/tn - [Hankintahinta € - arvo ottotoiminnan loputtua €) / ottoluvan tn + ottokulut  €/tn]] x (jäljellä olevat tn:t / jäljellä oleva aika, vuotta)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</si>
</sst>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0.000"/>
    <numFmt numFmtId="166" formatCode="d\.m\.yyyy;@"/>
  </numFmts>
  <fonts count="10" x14ac:knownFonts="1">
    <font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EF0B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7" fillId="0" borderId="0" xfId="0" applyFont="1" applyProtection="1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164" fontId="2" fillId="0" borderId="0" xfId="0" applyNumberFormat="1" applyFont="1" applyBorder="1" applyProtection="1">
      <protection locked="0"/>
    </xf>
    <xf numFmtId="0" fontId="5" fillId="0" borderId="0" xfId="0" applyFont="1" applyProtection="1">
      <protection locked="0"/>
    </xf>
    <xf numFmtId="0" fontId="2" fillId="3" borderId="3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5" xfId="0" applyFont="1" applyFill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3" borderId="1" xfId="0" applyFont="1" applyFill="1" applyBorder="1" applyProtection="1">
      <protection locked="0"/>
    </xf>
    <xf numFmtId="4" fontId="2" fillId="3" borderId="1" xfId="0" applyNumberFormat="1" applyFont="1" applyFill="1" applyBorder="1" applyProtection="1">
      <protection locked="0"/>
    </xf>
    <xf numFmtId="3" fontId="2" fillId="3" borderId="1" xfId="0" applyNumberFormat="1" applyFont="1" applyFill="1" applyBorder="1" applyProtection="1">
      <protection locked="0"/>
    </xf>
    <xf numFmtId="164" fontId="2" fillId="0" borderId="0" xfId="0" applyNumberFormat="1" applyFont="1" applyProtection="1">
      <protection locked="0"/>
    </xf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Protection="1"/>
    <xf numFmtId="165" fontId="2" fillId="2" borderId="1" xfId="0" applyNumberFormat="1" applyFont="1" applyFill="1" applyBorder="1" applyProtection="1"/>
    <xf numFmtId="0" fontId="5" fillId="0" borderId="0" xfId="0" applyFont="1" applyProtection="1"/>
    <xf numFmtId="3" fontId="2" fillId="2" borderId="1" xfId="0" applyNumberFormat="1" applyFont="1" applyFill="1" applyBorder="1" applyProtection="1"/>
    <xf numFmtId="0" fontId="2" fillId="2" borderId="1" xfId="0" applyFont="1" applyFill="1" applyBorder="1" applyProtection="1"/>
    <xf numFmtId="2" fontId="8" fillId="2" borderId="1" xfId="0" applyNumberFormat="1" applyFont="1" applyFill="1" applyBorder="1" applyProtection="1"/>
    <xf numFmtId="4" fontId="2" fillId="2" borderId="2" xfId="0" applyNumberFormat="1" applyFont="1" applyFill="1" applyBorder="1" applyProtection="1"/>
    <xf numFmtId="4" fontId="2" fillId="2" borderId="1" xfId="0" applyNumberFormat="1" applyFont="1" applyFill="1" applyBorder="1" applyProtection="1"/>
    <xf numFmtId="0" fontId="2" fillId="0" borderId="0" xfId="0" applyFont="1" applyAlignment="1" applyProtection="1"/>
    <xf numFmtId="166" fontId="2" fillId="3" borderId="1" xfId="0" applyNumberFormat="1" applyFont="1" applyFill="1" applyBorder="1" applyProtection="1">
      <protection locked="0"/>
    </xf>
    <xf numFmtId="166" fontId="6" fillId="3" borderId="1" xfId="0" applyNumberFormat="1" applyFont="1" applyFill="1" applyBorder="1" applyProtection="1">
      <protection locked="0"/>
    </xf>
    <xf numFmtId="0" fontId="9" fillId="0" borderId="0" xfId="0" applyFont="1" applyProtection="1">
      <protection locked="0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EF0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Normal="100" workbookViewId="0">
      <selection activeCell="B3" sqref="B3"/>
    </sheetView>
  </sheetViews>
  <sheetFormatPr defaultRowHeight="15" customHeight="1" x14ac:dyDescent="0.2"/>
  <cols>
    <col min="1" max="1" width="34.7109375" style="2" customWidth="1"/>
    <col min="2" max="2" width="16" style="2" customWidth="1"/>
    <col min="3" max="6" width="9.140625" style="2"/>
    <col min="7" max="7" width="14" style="2" customWidth="1"/>
    <col min="8" max="9" width="9.140625" style="2"/>
    <col min="10" max="10" width="10.7109375" style="2" customWidth="1"/>
    <col min="11" max="11" width="11.28515625" style="2" customWidth="1"/>
    <col min="12" max="13" width="14.140625" style="2" customWidth="1"/>
    <col min="14" max="14" width="15.7109375" style="2" customWidth="1"/>
    <col min="15" max="15" width="17.7109375" style="13" customWidth="1"/>
    <col min="16" max="16384" width="9.140625" style="2"/>
  </cols>
  <sheetData>
    <row r="1" spans="1:15" ht="15" customHeight="1" x14ac:dyDescent="0.3">
      <c r="A1" s="14" t="s">
        <v>16</v>
      </c>
      <c r="G1" s="26">
        <v>41274</v>
      </c>
      <c r="K1" s="3"/>
      <c r="L1" s="3"/>
      <c r="M1" s="3"/>
      <c r="N1" s="3"/>
      <c r="O1" s="4"/>
    </row>
    <row r="2" spans="1:15" ht="15" customHeight="1" x14ac:dyDescent="0.2">
      <c r="A2" s="15"/>
      <c r="G2" s="18" t="s">
        <v>28</v>
      </c>
      <c r="K2" s="3"/>
      <c r="L2" s="3"/>
      <c r="M2" s="3"/>
      <c r="N2" s="3"/>
      <c r="O2" s="4"/>
    </row>
    <row r="3" spans="1:15" ht="15" customHeight="1" x14ac:dyDescent="0.2">
      <c r="A3" s="15" t="s">
        <v>13</v>
      </c>
      <c r="B3" s="6"/>
      <c r="C3" s="7"/>
      <c r="D3" s="7"/>
      <c r="E3" s="7"/>
      <c r="F3" s="7"/>
      <c r="G3" s="8"/>
      <c r="K3" s="3"/>
      <c r="L3" s="3"/>
      <c r="M3" s="3"/>
      <c r="N3" s="3"/>
      <c r="O3" s="4"/>
    </row>
    <row r="4" spans="1:15" ht="15" customHeight="1" x14ac:dyDescent="0.2">
      <c r="A4" s="15" t="s">
        <v>14</v>
      </c>
      <c r="B4" s="6"/>
      <c r="C4" s="7"/>
      <c r="D4" s="7"/>
      <c r="E4" s="7"/>
      <c r="F4" s="7"/>
      <c r="G4" s="8"/>
      <c r="K4" s="3"/>
      <c r="L4" s="3"/>
      <c r="M4" s="3"/>
      <c r="N4" s="3"/>
      <c r="O4" s="4"/>
    </row>
    <row r="5" spans="1:15" ht="15" customHeight="1" x14ac:dyDescent="0.2">
      <c r="A5" s="15"/>
      <c r="K5" s="3"/>
      <c r="L5" s="3"/>
      <c r="M5" s="3"/>
      <c r="N5" s="3"/>
      <c r="O5" s="4"/>
    </row>
    <row r="6" spans="1:15" ht="15" customHeight="1" x14ac:dyDescent="0.2">
      <c r="A6" s="15" t="s">
        <v>7</v>
      </c>
      <c r="B6" s="15">
        <v>8</v>
      </c>
      <c r="C6" s="24" t="s">
        <v>8</v>
      </c>
      <c r="K6" s="3"/>
      <c r="L6" s="3"/>
      <c r="M6" s="3"/>
      <c r="N6" s="3"/>
      <c r="O6" s="4"/>
    </row>
    <row r="7" spans="1:15" ht="15" customHeight="1" x14ac:dyDescent="0.2">
      <c r="A7" s="15" t="s">
        <v>12</v>
      </c>
      <c r="B7" s="10">
        <v>2004</v>
      </c>
      <c r="C7" s="9"/>
      <c r="K7" s="3"/>
      <c r="L7" s="3"/>
      <c r="M7" s="3"/>
      <c r="N7" s="3"/>
      <c r="O7" s="4"/>
    </row>
    <row r="8" spans="1:15" ht="15" customHeight="1" x14ac:dyDescent="0.2">
      <c r="A8" s="15" t="s">
        <v>19</v>
      </c>
      <c r="B8" s="11">
        <v>12000</v>
      </c>
      <c r="C8" s="2" t="s">
        <v>0</v>
      </c>
      <c r="E8" s="1" t="s">
        <v>24</v>
      </c>
      <c r="K8" s="3"/>
      <c r="L8" s="3"/>
      <c r="M8" s="3"/>
      <c r="N8" s="3"/>
      <c r="O8" s="4"/>
    </row>
    <row r="9" spans="1:15" ht="15" customHeight="1" x14ac:dyDescent="0.2">
      <c r="A9" s="15" t="s">
        <v>20</v>
      </c>
      <c r="B9" s="23">
        <f>(B18/B20)*B13</f>
        <v>75000</v>
      </c>
      <c r="C9" s="15" t="s">
        <v>0</v>
      </c>
      <c r="E9" s="1" t="s">
        <v>25</v>
      </c>
      <c r="K9" s="3"/>
      <c r="L9" s="3"/>
      <c r="M9" s="3"/>
      <c r="N9" s="3"/>
      <c r="O9" s="4"/>
    </row>
    <row r="10" spans="1:15" ht="15" customHeight="1" x14ac:dyDescent="0.2">
      <c r="A10" s="15" t="s">
        <v>21</v>
      </c>
      <c r="B10" s="23">
        <f>(B19/B20)*B13</f>
        <v>175000</v>
      </c>
      <c r="C10" s="15" t="s">
        <v>0</v>
      </c>
      <c r="E10" s="1" t="s">
        <v>26</v>
      </c>
      <c r="K10" s="3"/>
      <c r="L10" s="3"/>
      <c r="M10" s="3"/>
      <c r="N10" s="3"/>
      <c r="O10" s="4"/>
    </row>
    <row r="11" spans="1:15" ht="15" customHeight="1" x14ac:dyDescent="0.2">
      <c r="A11" s="15" t="s">
        <v>1</v>
      </c>
      <c r="B11" s="11">
        <v>2000</v>
      </c>
      <c r="C11" s="15" t="s">
        <v>0</v>
      </c>
      <c r="E11" s="1" t="s">
        <v>27</v>
      </c>
      <c r="K11" s="3"/>
      <c r="L11" s="3"/>
      <c r="M11" s="3"/>
      <c r="N11" s="3"/>
      <c r="O11" s="4"/>
    </row>
    <row r="12" spans="1:15" ht="15" customHeight="1" x14ac:dyDescent="0.2">
      <c r="A12" s="15" t="s">
        <v>29</v>
      </c>
      <c r="B12" s="25">
        <v>38231</v>
      </c>
      <c r="C12" s="15"/>
      <c r="E12" s="1"/>
      <c r="K12" s="3"/>
      <c r="L12" s="3"/>
      <c r="M12" s="3"/>
      <c r="N12" s="3"/>
      <c r="O12" s="4"/>
    </row>
    <row r="13" spans="1:15" ht="15" customHeight="1" x14ac:dyDescent="0.2">
      <c r="A13" s="15" t="s">
        <v>2</v>
      </c>
      <c r="B13" s="12">
        <v>250000</v>
      </c>
      <c r="C13" s="15" t="s">
        <v>22</v>
      </c>
      <c r="K13" s="3"/>
      <c r="L13" s="3"/>
      <c r="M13" s="3"/>
      <c r="N13" s="3"/>
      <c r="O13" s="4"/>
    </row>
    <row r="14" spans="1:15" ht="15" customHeight="1" x14ac:dyDescent="0.2">
      <c r="A14" s="15" t="s">
        <v>30</v>
      </c>
      <c r="B14" s="25">
        <v>41883</v>
      </c>
      <c r="C14" s="15"/>
      <c r="K14" s="3"/>
      <c r="L14" s="3"/>
      <c r="M14" s="3"/>
      <c r="N14" s="3"/>
      <c r="O14" s="4"/>
    </row>
    <row r="15" spans="1:15" ht="15" customHeight="1" x14ac:dyDescent="0.2">
      <c r="A15" s="15"/>
      <c r="E15" s="27">
        <f>IF(B25&lt;365,1,B25/365)</f>
        <v>1.6684931506849314</v>
      </c>
      <c r="K15" s="3"/>
      <c r="L15" s="3"/>
      <c r="M15" s="3"/>
      <c r="N15" s="3"/>
      <c r="O15" s="4"/>
    </row>
    <row r="16" spans="1:15" ht="15" customHeight="1" x14ac:dyDescent="0.2">
      <c r="A16" s="15" t="s">
        <v>9</v>
      </c>
      <c r="B16" s="12">
        <v>200000</v>
      </c>
      <c r="C16" s="15" t="s">
        <v>22</v>
      </c>
      <c r="D16" s="5"/>
      <c r="K16" s="3"/>
      <c r="L16" s="3"/>
      <c r="M16" s="3"/>
      <c r="N16" s="3"/>
      <c r="O16" s="4"/>
    </row>
    <row r="17" spans="1:15" ht="15" customHeight="1" x14ac:dyDescent="0.2">
      <c r="A17" s="15"/>
      <c r="K17" s="3"/>
      <c r="L17" s="3"/>
      <c r="M17" s="3"/>
      <c r="N17" s="3"/>
      <c r="O17" s="4"/>
    </row>
    <row r="18" spans="1:15" ht="15" customHeight="1" x14ac:dyDescent="0.2">
      <c r="A18" s="15" t="s">
        <v>4</v>
      </c>
      <c r="B18" s="11">
        <v>3000</v>
      </c>
      <c r="C18" s="15" t="s">
        <v>0</v>
      </c>
      <c r="K18" s="3"/>
      <c r="L18" s="3"/>
      <c r="M18" s="3"/>
      <c r="N18" s="3"/>
      <c r="O18" s="4"/>
    </row>
    <row r="19" spans="1:15" ht="15" customHeight="1" x14ac:dyDescent="0.2">
      <c r="A19" s="15" t="s">
        <v>5</v>
      </c>
      <c r="B19" s="11">
        <v>7000</v>
      </c>
      <c r="C19" s="15" t="s">
        <v>0</v>
      </c>
      <c r="K19" s="3"/>
      <c r="L19" s="3"/>
      <c r="M19" s="3"/>
      <c r="N19" s="3"/>
      <c r="O19" s="4"/>
    </row>
    <row r="20" spans="1:15" ht="15" customHeight="1" x14ac:dyDescent="0.2">
      <c r="A20" s="15" t="s">
        <v>6</v>
      </c>
      <c r="B20" s="12">
        <v>10000</v>
      </c>
      <c r="C20" s="15" t="s">
        <v>22</v>
      </c>
      <c r="K20" s="3"/>
      <c r="L20" s="3"/>
      <c r="M20" s="3"/>
      <c r="N20" s="3"/>
      <c r="O20" s="4"/>
    </row>
    <row r="21" spans="1:15" ht="15" customHeight="1" x14ac:dyDescent="0.2">
      <c r="A21" s="15"/>
      <c r="K21" s="3"/>
      <c r="L21" s="3"/>
      <c r="M21" s="3"/>
      <c r="N21" s="3"/>
      <c r="O21" s="4"/>
    </row>
    <row r="22" spans="1:15" ht="15" customHeight="1" x14ac:dyDescent="0.2">
      <c r="A22" s="15" t="s">
        <v>17</v>
      </c>
      <c r="B22" s="17">
        <f>(B10/B13)-((B8-B11)/B13+(B9/B13))</f>
        <v>0.36</v>
      </c>
      <c r="C22" s="15" t="s">
        <v>23</v>
      </c>
      <c r="D22" s="18" t="s">
        <v>18</v>
      </c>
      <c r="K22" s="3"/>
      <c r="L22" s="3"/>
      <c r="M22" s="3"/>
      <c r="N22" s="3"/>
      <c r="O22" s="4"/>
    </row>
    <row r="23" spans="1:15" ht="15" customHeight="1" x14ac:dyDescent="0.2">
      <c r="A23" s="15"/>
      <c r="K23" s="3"/>
      <c r="L23" s="3"/>
      <c r="M23" s="3"/>
      <c r="N23" s="3"/>
      <c r="O23" s="4"/>
    </row>
    <row r="24" spans="1:15" ht="15" customHeight="1" x14ac:dyDescent="0.2">
      <c r="A24" s="15" t="s">
        <v>15</v>
      </c>
      <c r="B24" s="19">
        <f>B13-(B16+B20)</f>
        <v>40000</v>
      </c>
      <c r="C24" s="15" t="s">
        <v>22</v>
      </c>
      <c r="K24" s="3"/>
      <c r="L24" s="3"/>
      <c r="M24" s="3"/>
      <c r="N24" s="3"/>
      <c r="O24" s="4"/>
    </row>
    <row r="25" spans="1:15" ht="15" customHeight="1" x14ac:dyDescent="0.2">
      <c r="A25" s="15" t="s">
        <v>3</v>
      </c>
      <c r="B25" s="20">
        <f>B14-G1</f>
        <v>609</v>
      </c>
      <c r="C25" s="15" t="s">
        <v>31</v>
      </c>
      <c r="K25" s="3"/>
      <c r="L25" s="3"/>
      <c r="M25" s="3"/>
      <c r="N25" s="3"/>
      <c r="O25" s="4"/>
    </row>
    <row r="26" spans="1:15" ht="15" customHeight="1" x14ac:dyDescent="0.2">
      <c r="A26" s="15" t="s">
        <v>10</v>
      </c>
      <c r="B26" s="21">
        <f>((1+B6/100)^(B25/365)-1)/((B6/100)*(1+B6/100)^(B25/365))</f>
        <v>1.5063297615732134</v>
      </c>
      <c r="C26" s="15"/>
      <c r="D26" s="18" t="s">
        <v>18</v>
      </c>
      <c r="K26" s="3"/>
      <c r="L26" s="3"/>
      <c r="M26" s="3"/>
      <c r="N26" s="3"/>
      <c r="O26" s="4"/>
    </row>
    <row r="27" spans="1:15" ht="15" customHeight="1" x14ac:dyDescent="0.2">
      <c r="A27" s="15"/>
      <c r="K27" s="3"/>
      <c r="L27" s="3"/>
      <c r="M27" s="3"/>
      <c r="N27" s="3"/>
      <c r="O27" s="4"/>
    </row>
    <row r="28" spans="1:15" ht="15" customHeight="1" thickBot="1" x14ac:dyDescent="0.25">
      <c r="A28" s="15" t="s">
        <v>11</v>
      </c>
      <c r="B28" s="22">
        <f>B22*B26*(B24/E15)</f>
        <v>13000.442080178669</v>
      </c>
      <c r="C28" s="15" t="s">
        <v>0</v>
      </c>
      <c r="K28" s="3"/>
      <c r="L28" s="3"/>
      <c r="M28" s="3"/>
      <c r="N28" s="3"/>
      <c r="O28" s="4"/>
    </row>
    <row r="29" spans="1:15" ht="15" customHeight="1" thickTop="1" x14ac:dyDescent="0.2">
      <c r="A29" s="15"/>
      <c r="K29" s="3"/>
      <c r="L29" s="3"/>
      <c r="M29" s="3"/>
      <c r="N29" s="3"/>
      <c r="O29" s="4"/>
    </row>
    <row r="30" spans="1:15" ht="15" customHeight="1" x14ac:dyDescent="0.2">
      <c r="A30" s="16" t="s">
        <v>33</v>
      </c>
      <c r="K30" s="3"/>
      <c r="L30" s="3"/>
      <c r="M30" s="3"/>
      <c r="N30" s="3"/>
      <c r="O30" s="4"/>
    </row>
    <row r="31" spans="1:15" ht="15" customHeight="1" x14ac:dyDescent="0.2">
      <c r="A31" s="16" t="s">
        <v>32</v>
      </c>
      <c r="K31" s="3"/>
      <c r="L31" s="3"/>
      <c r="M31" s="3"/>
      <c r="N31" s="3"/>
      <c r="O31" s="4"/>
    </row>
  </sheetData>
  <sheetProtection password="C7AA" sheet="1" objects="1" scenarios="1" insertColumns="0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001757CFA3BB347AAE3BC9D3F632764" ma:contentTypeVersion="0" ma:contentTypeDescription="Luo uusi asiakirja." ma:contentTypeScope="" ma:versionID="a351c42866179ea7f59a04f44f95a85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806d51dde4482aeb293fc71869c0d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2F609B-8050-4F05-BAF3-3C15543A11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42C7AB-1DD8-4597-8AB8-8CE519C39F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1D310E-FB19-4082-AE8C-FFFC845A0D54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Ottoalueen verotusarvolaskelma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 Rongas</dc:creator>
  <cp:lastModifiedBy>Minna Louhikoski</cp:lastModifiedBy>
  <cp:lastPrinted>2015-10-23T11:51:22Z</cp:lastPrinted>
  <dcterms:created xsi:type="dcterms:W3CDTF">2013-08-23T06:13:04Z</dcterms:created>
  <dcterms:modified xsi:type="dcterms:W3CDTF">2016-04-04T10:31:16Z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0x0101005001757CFA3BB347AAE3BC9D3F632764</vt:lpwstr>
  </property>
</Properties>
</file>